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lancvrcek/Desktop/"/>
    </mc:Choice>
  </mc:AlternateContent>
  <xr:revisionPtr revIDLastSave="0" documentId="13_ncr:1_{DC802BAE-625D-6941-9A5D-91F8DD0DD343}" xr6:coauthVersionLast="47" xr6:coauthVersionMax="47" xr10:uidLastSave="{00000000-0000-0000-0000-000000000000}"/>
  <bookViews>
    <workbookView xWindow="4220" yWindow="500" windowWidth="17720" windowHeight="14580" xr2:uid="{7AE7A94D-A898-4640-8276-5A6E32EC7B5A}"/>
  </bookViews>
  <sheets>
    <sheet name="List1" sheetId="1" r:id="rId1"/>
  </sheets>
  <definedNames>
    <definedName name="_xlnm.Print_Area" localSheetId="0">List1!$B$4:$E$29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 l="1"/>
  <c r="C14" i="1" s="1"/>
  <c r="C26" i="1" l="1"/>
  <c r="C22" i="1"/>
  <c r="C18" i="1"/>
  <c r="C25" i="1"/>
  <c r="C21" i="1"/>
  <c r="C17" i="1"/>
  <c r="C28" i="1"/>
  <c r="C24" i="1"/>
  <c r="C20" i="1"/>
  <c r="C16" i="1"/>
  <c r="C27" i="1"/>
  <c r="C23" i="1"/>
  <c r="C19" i="1"/>
  <c r="C15" i="1"/>
  <c r="C13" i="1" l="1"/>
</calcChain>
</file>

<file path=xl/sharedStrings.xml><?xml version="1.0" encoding="utf-8"?>
<sst xmlns="http://schemas.openxmlformats.org/spreadsheetml/2006/main" count="17" uniqueCount="16">
  <si>
    <t>Kč/20 mm izolace</t>
  </si>
  <si>
    <t>Kč/100 ks</t>
  </si>
  <si>
    <t>Zadej cenu pěny (750ml):</t>
  </si>
  <si>
    <t>pozn. Počítáno na izolaci 140 mm = spotřeba cca 1/2 ks pěny /100 ks. Umístění hmoždinky EVO v izolaci: 60 mm hmoždinka, 80 mm pěna</t>
  </si>
  <si>
    <t>tl. Izolace /mm/</t>
  </si>
  <si>
    <t xml:space="preserve">Zadej cenu EVOlution </t>
  </si>
  <si>
    <t xml:space="preserve">Kč/ks </t>
  </si>
  <si>
    <t>Cana EVO s pěnou na 140 mm izolaci</t>
  </si>
  <si>
    <t>Rozpočet lepidla na 100 ks</t>
  </si>
  <si>
    <t>Kč/100 ks (pro 140 mm izolaci)</t>
  </si>
  <si>
    <t>Nízkoexpanzní pěna</t>
  </si>
  <si>
    <t>Spotřeba v ks/100 ks</t>
  </si>
  <si>
    <t>* Počítáno pro novostavby s neúnosnou vrstvou do 10 mm</t>
  </si>
  <si>
    <t>* Cena EVO s pěnou dle izolace</t>
  </si>
  <si>
    <t>* Odhad ceny EVOlution s nízkoexpanzní pěnou EVO</t>
  </si>
  <si>
    <t>* Odhad spotřeby nízkoexpanzní pěny 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</si>
</sst>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8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0" fillId="0" borderId="0" xfId="0" applyNumberFormat="1"/>
    <xf numFmtId="0" fontId="8" fillId="2" borderId="0" xfId="0" applyFon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8" fillId="3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103909</xdr:colOff>
      <xdr:row>1</xdr:row>
      <xdr:rowOff>23092</xdr:rowOff>
    </xdr:from>
    <xdr:to>
      <xdr:col>4</xdr:col>
      <xdr:colOff>1928091</xdr:colOff>
      <xdr:row>1</xdr:row>
      <xdr:rowOff>298440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D36BA36-1794-AE84-0EF1-51313ACC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23092"/>
          <a:ext cx="1824182" cy="275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6B09E-0377-2449-A822-E7114BC2B215}">
  <dimension ref="B2:G31"/>
  <sheetViews>
    <sheetView showGridLines="0" showRowColHeaders="0" tabSelected="1" zoomScale="110" zoomScaleNormal="110" workbookViewId="0">
      <selection activeCell="B4" sqref="B4"/>
    </sheetView>
  </sheetViews>
  <sheetFormatPr baseColWidth="10" defaultRowHeight="16" x14ac:dyDescent="0.2"/>
  <cols>
    <col min="2" max="2" width="31.33203125" customWidth="1"/>
    <col min="3" max="3" width="34.1640625" customWidth="1"/>
    <col min="4" max="4" width="26" customWidth="1"/>
    <col min="5" max="5" width="26.33203125" style="4" customWidth="1"/>
  </cols>
  <sheetData>
    <row r="2" spans="2:7" ht="26" x14ac:dyDescent="0.3">
      <c r="B2" s="21" t="s">
        <v>14</v>
      </c>
      <c r="C2" s="22"/>
      <c r="D2" s="22"/>
      <c r="E2" s="14"/>
      <c r="F2" s="14"/>
    </row>
    <row r="3" spans="2:7" ht="26" x14ac:dyDescent="0.2">
      <c r="B3" s="21" t="s">
        <v>15</v>
      </c>
      <c r="C3" s="22"/>
      <c r="D3" s="22"/>
    </row>
    <row r="4" spans="2:7" ht="21" x14ac:dyDescent="0.25">
      <c r="B4" s="3"/>
      <c r="C4" s="1"/>
      <c r="D4" s="1"/>
    </row>
    <row r="5" spans="2:7" ht="19" x14ac:dyDescent="0.25">
      <c r="B5" s="8" t="s">
        <v>5</v>
      </c>
      <c r="C5" s="18">
        <v>1400</v>
      </c>
      <c r="D5" s="12" t="s">
        <v>1</v>
      </c>
    </row>
    <row r="6" spans="2:7" ht="19" x14ac:dyDescent="0.25">
      <c r="B6" s="8" t="s">
        <v>2</v>
      </c>
      <c r="C6" s="18">
        <v>280</v>
      </c>
      <c r="D6" s="12" t="s">
        <v>6</v>
      </c>
      <c r="E6" s="2"/>
    </row>
    <row r="7" spans="2:7" ht="21" x14ac:dyDescent="0.25">
      <c r="C7" s="3"/>
      <c r="D7" s="3"/>
      <c r="E7" s="2"/>
    </row>
    <row r="8" spans="2:7" x14ac:dyDescent="0.2">
      <c r="B8" s="17" t="s">
        <v>8</v>
      </c>
      <c r="C8" s="9">
        <f>(C6/2)/80*2*10</f>
        <v>35</v>
      </c>
      <c r="D8" s="10" t="s">
        <v>0</v>
      </c>
    </row>
    <row r="9" spans="2:7" x14ac:dyDescent="0.2">
      <c r="B9" s="17" t="s">
        <v>7</v>
      </c>
      <c r="C9" s="9">
        <f>(C5+(C6/2))</f>
        <v>1540</v>
      </c>
      <c r="D9" s="10" t="s">
        <v>9</v>
      </c>
    </row>
    <row r="10" spans="2:7" x14ac:dyDescent="0.2">
      <c r="B10" s="15"/>
      <c r="C10" s="15"/>
      <c r="D10" s="16"/>
    </row>
    <row r="11" spans="2:7" ht="19" x14ac:dyDescent="0.25">
      <c r="B11" s="12"/>
      <c r="C11" s="12" t="s">
        <v>13</v>
      </c>
      <c r="D11" s="12" t="s">
        <v>10</v>
      </c>
    </row>
    <row r="12" spans="2:7" ht="19" x14ac:dyDescent="0.25">
      <c r="B12" s="19" t="s">
        <v>4</v>
      </c>
      <c r="C12" s="12" t="s">
        <v>1</v>
      </c>
      <c r="D12" s="12" t="s">
        <v>11</v>
      </c>
    </row>
    <row r="13" spans="2:7" ht="19" x14ac:dyDescent="0.25">
      <c r="B13" s="19">
        <v>120</v>
      </c>
      <c r="C13" s="13">
        <f>$C$9-$C$8</f>
        <v>1505</v>
      </c>
      <c r="D13" s="20">
        <v>0.375</v>
      </c>
      <c r="G13" s="11"/>
    </row>
    <row r="14" spans="2:7" ht="19" x14ac:dyDescent="0.25">
      <c r="B14" s="19">
        <v>140</v>
      </c>
      <c r="C14" s="13">
        <f>$C$9</f>
        <v>1540</v>
      </c>
      <c r="D14" s="13">
        <v>0.5</v>
      </c>
      <c r="G14" s="11"/>
    </row>
    <row r="15" spans="2:7" ht="19" x14ac:dyDescent="0.25">
      <c r="B15" s="19">
        <v>160</v>
      </c>
      <c r="C15" s="13">
        <f>$C$9+$C$8</f>
        <v>1575</v>
      </c>
      <c r="D15" s="20">
        <v>0.625</v>
      </c>
      <c r="G15" s="11"/>
    </row>
    <row r="16" spans="2:7" ht="19" x14ac:dyDescent="0.25">
      <c r="B16" s="19">
        <v>180</v>
      </c>
      <c r="C16" s="13">
        <f>$C$9+(2*$C$8)</f>
        <v>1610</v>
      </c>
      <c r="D16" s="20">
        <v>0.75</v>
      </c>
      <c r="G16" s="11"/>
    </row>
    <row r="17" spans="2:7" ht="19" x14ac:dyDescent="0.25">
      <c r="B17" s="19">
        <v>200</v>
      </c>
      <c r="C17" s="13">
        <f>$C$9+(3*$C$8)</f>
        <v>1645</v>
      </c>
      <c r="D17" s="20">
        <v>0.875</v>
      </c>
      <c r="G17" s="11"/>
    </row>
    <row r="18" spans="2:7" ht="19" x14ac:dyDescent="0.25">
      <c r="B18" s="19">
        <v>220</v>
      </c>
      <c r="C18" s="13">
        <f>$C$9+(4*$C$8)</f>
        <v>1680</v>
      </c>
      <c r="D18" s="13">
        <v>1</v>
      </c>
      <c r="G18" s="11"/>
    </row>
    <row r="19" spans="2:7" ht="19" x14ac:dyDescent="0.25">
      <c r="B19" s="19">
        <v>240</v>
      </c>
      <c r="C19" s="13">
        <f>$C$9+(5*$C$8)</f>
        <v>1715</v>
      </c>
      <c r="D19" s="20">
        <v>1.125</v>
      </c>
      <c r="G19" s="11"/>
    </row>
    <row r="20" spans="2:7" ht="19" x14ac:dyDescent="0.25">
      <c r="B20" s="19">
        <v>260</v>
      </c>
      <c r="C20" s="13">
        <f>$C$9+(6*$C$8)</f>
        <v>1750</v>
      </c>
      <c r="D20" s="20">
        <v>1.25</v>
      </c>
      <c r="G20" s="11"/>
    </row>
    <row r="21" spans="2:7" ht="19" x14ac:dyDescent="0.25">
      <c r="B21" s="19">
        <v>280</v>
      </c>
      <c r="C21" s="13">
        <f>$C$9+(7*$C$8)</f>
        <v>1785</v>
      </c>
      <c r="D21" s="20">
        <v>1.375</v>
      </c>
      <c r="G21" s="11"/>
    </row>
    <row r="22" spans="2:7" s="7" customFormat="1" ht="19" x14ac:dyDescent="0.25">
      <c r="B22" s="19">
        <v>300</v>
      </c>
      <c r="C22" s="13">
        <f>$C$9+(8*$C$8)</f>
        <v>1820</v>
      </c>
      <c r="D22" s="13">
        <v>1.5</v>
      </c>
      <c r="G22" s="11"/>
    </row>
    <row r="23" spans="2:7" ht="19" x14ac:dyDescent="0.25">
      <c r="B23" s="19">
        <v>320</v>
      </c>
      <c r="C23" s="13">
        <f>$C$9+(9*$C$8)</f>
        <v>1855</v>
      </c>
      <c r="D23" s="20">
        <v>1.625</v>
      </c>
      <c r="G23" s="11"/>
    </row>
    <row r="24" spans="2:7" ht="19" x14ac:dyDescent="0.25">
      <c r="B24" s="19">
        <v>340</v>
      </c>
      <c r="C24" s="13">
        <f>$C$9+(10*$C$8)</f>
        <v>1890</v>
      </c>
      <c r="D24" s="20">
        <v>1.75</v>
      </c>
      <c r="G24" s="11"/>
    </row>
    <row r="25" spans="2:7" ht="19" x14ac:dyDescent="0.25">
      <c r="B25" s="19">
        <v>360</v>
      </c>
      <c r="C25" s="13">
        <f>$C$9+(11*$C$8)</f>
        <v>1925</v>
      </c>
      <c r="D25" s="20">
        <v>1.875</v>
      </c>
      <c r="G25" s="11"/>
    </row>
    <row r="26" spans="2:7" ht="19" x14ac:dyDescent="0.25">
      <c r="B26" s="19">
        <v>380</v>
      </c>
      <c r="C26" s="13">
        <f>$C$9+(12*$C$8)</f>
        <v>1960</v>
      </c>
      <c r="D26" s="13">
        <v>2</v>
      </c>
      <c r="G26" s="11"/>
    </row>
    <row r="27" spans="2:7" ht="19" x14ac:dyDescent="0.25">
      <c r="B27" s="19">
        <v>400</v>
      </c>
      <c r="C27" s="13">
        <f>$C$9+(13*$C$8)</f>
        <v>1995</v>
      </c>
      <c r="D27" s="20">
        <v>2.125</v>
      </c>
      <c r="G27" s="11"/>
    </row>
    <row r="28" spans="2:7" ht="19" x14ac:dyDescent="0.25">
      <c r="B28" s="19">
        <v>420</v>
      </c>
      <c r="C28" s="13">
        <f>$C$9+(14*$C$8)</f>
        <v>2030</v>
      </c>
      <c r="D28" s="20">
        <v>2.375</v>
      </c>
      <c r="G28" s="11"/>
    </row>
    <row r="29" spans="2:7" x14ac:dyDescent="0.2">
      <c r="B29" t="s">
        <v>12</v>
      </c>
      <c r="E29" s="5"/>
    </row>
    <row r="30" spans="2:7" x14ac:dyDescent="0.2">
      <c r="B30" s="6" t="s">
        <v>3</v>
      </c>
    </row>
    <row r="31" spans="2:7" x14ac:dyDescent="0.2">
      <c r="B31" s="6"/>
    </row>
  </sheetData>
  <sheetProtection algorithmName="SHA-512" hashValue="AMdpNg3TkNzmYnpBvQzf9DCe0KsEe19S/oSaOZBk/GDfRq26YMAX+qByr+2GiCuBQnTFUARSU6c4SesIypGthA==" saltValue="3rLCfc4v88cD2a2Sxp967A==" spinCount="100000" sheet="1" objects="1" scenarios="1"/>
  <mergeCells count="2">
    <mergeCell ref="B2:D2"/>
    <mergeCell ref="B3:D3"/>
  </mergeCells>
  <phoneticPr fontId="2" type="noConversion"/>
  <pageMargins left="0.7" right="0.7" top="0.78740157499999996" bottom="0.78740157499999996" header="0.3" footer="0.3"/>
  <pageSetup paperSize="9" scale="7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Milan Cvrček</cp:lastModifiedBy>
  <dcterms:created xsi:type="dcterms:W3CDTF">2022-02-27T08:40:53Z</dcterms:created>
  <dcterms:modified xsi:type="dcterms:W3CDTF">2023-01-12T12:16:29Z</dcterms:modified>
  <cp:category/>
</cp:coreProperties>
</file>